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8670" windowHeight="4590" activeTab="0"/>
  </bookViews>
  <sheets>
    <sheet name="QtrBS 31122001" sheetId="1" r:id="rId1"/>
  </sheets>
  <definedNames>
    <definedName name="_xlnm.Print_Area" localSheetId="0">'QtrBS 31122001'!$A$1:$R$68</definedName>
  </definedNames>
  <calcPr fullCalcOnLoad="1"/>
</workbook>
</file>

<file path=xl/sharedStrings.xml><?xml version="1.0" encoding="utf-8"?>
<sst xmlns="http://schemas.openxmlformats.org/spreadsheetml/2006/main" count="58" uniqueCount="50">
  <si>
    <t>CONSOLIDATED BALANCE SHEET</t>
  </si>
  <si>
    <t>As At</t>
  </si>
  <si>
    <t>End of</t>
  </si>
  <si>
    <t>Preceding Year</t>
  </si>
  <si>
    <t>Current</t>
  </si>
  <si>
    <t>Corresponding</t>
  </si>
  <si>
    <t>Quarter</t>
  </si>
  <si>
    <t>Note</t>
  </si>
  <si>
    <t>12/31/01</t>
  </si>
  <si>
    <t>12/31/00</t>
  </si>
  <si>
    <t>RM'000</t>
  </si>
  <si>
    <t>Property, Plant and Equipment</t>
  </si>
  <si>
    <t>Intangible Assets</t>
  </si>
  <si>
    <t>Investments In Associated Companies</t>
  </si>
  <si>
    <t>Investments</t>
  </si>
  <si>
    <t>Long Term Debt</t>
  </si>
  <si>
    <t>10b</t>
  </si>
  <si>
    <t>Deferred Expenditure</t>
  </si>
  <si>
    <t>Current Assets</t>
  </si>
  <si>
    <t>Stocks</t>
  </si>
  <si>
    <t xml:space="preserve">Trade Receivables </t>
  </si>
  <si>
    <t>Other Receivables</t>
  </si>
  <si>
    <t>Fixed Deposits</t>
  </si>
  <si>
    <t>Cash And Bank Balances</t>
  </si>
  <si>
    <t>Current Liabilities</t>
  </si>
  <si>
    <t>Trade Payables and accruals</t>
  </si>
  <si>
    <t>Other Payables and accruals</t>
  </si>
  <si>
    <t>Short Term Borrowings</t>
  </si>
  <si>
    <t>10a</t>
  </si>
  <si>
    <t xml:space="preserve">Hire Purchase and Lease Creditors </t>
  </si>
  <si>
    <t>Taxation</t>
  </si>
  <si>
    <t>Dividends</t>
  </si>
  <si>
    <t>Net Current Assets / (Liabilities)</t>
  </si>
  <si>
    <t>Share Capital</t>
  </si>
  <si>
    <t>Reserves</t>
  </si>
  <si>
    <t>Share Premium</t>
  </si>
  <si>
    <t>Reserve on Consolidation</t>
  </si>
  <si>
    <t>Capital Reserve</t>
  </si>
  <si>
    <t>Asset Revaluation Reserve</t>
  </si>
  <si>
    <t>Retained Profits</t>
  </si>
  <si>
    <t>Merger Deficit</t>
  </si>
  <si>
    <t>SHAREHOLDERS' FUNDS</t>
  </si>
  <si>
    <t>Minority Interest</t>
  </si>
  <si>
    <t>Long Term Loan</t>
  </si>
  <si>
    <t>Hire Purchase Creditors</t>
  </si>
  <si>
    <t>Deferred Taxation</t>
  </si>
  <si>
    <t>Net tangible assets/(liabilities) per share (RM)</t>
  </si>
  <si>
    <t>Preceding Financial</t>
  </si>
  <si>
    <t>Year</t>
  </si>
  <si>
    <t xml:space="preserve">End </t>
  </si>
</sst>
</file>

<file path=xl/styles.xml><?xml version="1.0" encoding="utf-8"?>
<styleSheet xmlns="http://schemas.openxmlformats.org/spreadsheetml/2006/main">
  <numFmts count="10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#,##0;\(#,##0\)"/>
    <numFmt numFmtId="185" formatCode="#,##0.0;\-#,##0.0"/>
    <numFmt numFmtId="186" formatCode="0.0%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;\(#,##0.0\)"/>
    <numFmt numFmtId="197" formatCode="#,##0.00;\(#,##0.00\)"/>
    <numFmt numFmtId="198" formatCode="#,##0;[Red]\(#,##0\)"/>
    <numFmt numFmtId="199" formatCode="###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#,##0.000;\-#,##0.000"/>
    <numFmt numFmtId="205" formatCode="#,##0.0000;\-#,##0.0000"/>
    <numFmt numFmtId="206" formatCode="#,##0.00000;\-#,##0.00000"/>
    <numFmt numFmtId="207" formatCode="#,##0.000000;\-#,##0.000000"/>
    <numFmt numFmtId="208" formatCode="#,##0.0000000;\-#,##0.0000000"/>
    <numFmt numFmtId="209" formatCode="_ * #,##0.0_ ;_ * \-#,##0.0_ ;_ * &quot;-&quot;??_ ;_ @_ "/>
    <numFmt numFmtId="210" formatCode="_ * #,##0_ ;_ * \-#,##0_ ;_ * &quot;-&quot;??_ ;_ @_ "/>
    <numFmt numFmtId="211" formatCode="0.0"/>
    <numFmt numFmtId="212" formatCode="0.00000000"/>
    <numFmt numFmtId="213" formatCode="&quot;RM&quot;#,##0;&quot;RM&quot;\-#,##0"/>
    <numFmt numFmtId="214" formatCode="&quot;RM&quot;#,##0;[Red]&quot;RM&quot;\-#,##0"/>
    <numFmt numFmtId="215" formatCode="&quot;RM&quot;#,##0.00;&quot;RM&quot;\-#,##0.00"/>
    <numFmt numFmtId="216" formatCode="&quot;RM&quot;#,##0.00;[Red]&quot;RM&quot;\-#,##0.00"/>
    <numFmt numFmtId="217" formatCode="_ &quot;RM&quot;* #,##0_ ;_ &quot;RM&quot;* \-#,##0_ ;_ &quot;RM&quot;* &quot;-&quot;_ ;_ @_ "/>
    <numFmt numFmtId="218" formatCode="_ &quot;RM&quot;* #,##0.00_ ;_ &quot;RM&quot;* \-#,##0.00_ ;_ &quot;RM&quot;* &quot;-&quot;??_ ;_ @_ "/>
    <numFmt numFmtId="219" formatCode="&quot;$&quot;#,##0;\-&quot;$&quot;#,##0"/>
    <numFmt numFmtId="220" formatCode="&quot;$&quot;#,##0;[Red]\-&quot;$&quot;#,##0"/>
    <numFmt numFmtId="221" formatCode="&quot;$&quot;#,##0.00;\-&quot;$&quot;#,##0.00"/>
    <numFmt numFmtId="222" formatCode="&quot;$&quot;#,##0.00;[Red]\-&quot;$&quot;#,##0.00"/>
    <numFmt numFmtId="223" formatCode="_-&quot;$&quot;* #,##0_-;\-&quot;$&quot;* #,##0_-;_-&quot;$&quot;* &quot;-&quot;_-;_-@_-"/>
    <numFmt numFmtId="224" formatCode="_-&quot;$&quot;* #,##0.00_-;\-&quot;$&quot;* #,##0.00_-;_-&quot;$&quot;* &quot;-&quot;??_-;_-@_-"/>
    <numFmt numFmtId="225" formatCode="_ * #,##0_ ;_ * \(#,##0\)_ ;_ * &quot;-&quot;_ ;_ @_ "/>
    <numFmt numFmtId="226" formatCode="0.000%"/>
    <numFmt numFmtId="227" formatCode="_ * #,##0.0_ ;_ * \(#,##0.0\)_ ;_ * &quot;-&quot;_ ;_ @_ "/>
    <numFmt numFmtId="228" formatCode="_ * #,##0.00_ ;_ * \(#,##0.00\)_ ;_ * &quot;-&quot;_ ;_ @_ "/>
    <numFmt numFmtId="229" formatCode="_-* #,##0_-;\-* \(#,##0\)_-;_-* &quot;-&quot;_-;_-@_-"/>
    <numFmt numFmtId="230" formatCode="_ * #,##0.0_ ;_ * \-#,##0.0_ ;_ * &quot;-&quot;?_ ;_ @_ "/>
    <numFmt numFmtId="231" formatCode="#,##0.0_);[Red]\(#,##0.0\)"/>
    <numFmt numFmtId="232" formatCode="#,##0.00000_);[Red]\(#,##0.00000\)"/>
    <numFmt numFmtId="233" formatCode="#,##0.000_);[Red]\(#,##0.000\)"/>
    <numFmt numFmtId="234" formatCode="#,##0.0000_);[Red]\(#,##0.0000\)"/>
    <numFmt numFmtId="235" formatCode="_ * #,##0.000_ ;_ * \-#,##0.000_ ;_ * &quot;-&quot;??_ ;_ @_ "/>
    <numFmt numFmtId="236" formatCode="_ * #,##0.0000_ ;_ * \-#,##0.0000_ ;_ * &quot;-&quot;??_ ;_ @_ "/>
    <numFmt numFmtId="237" formatCode="_ * #,##0.00000_ ;_ * \-#,##0.00000_ ;_ * &quot;-&quot;??_ ;_ @_ "/>
    <numFmt numFmtId="238" formatCode="_ * #,##0.000000_ ;_ * \-#,##0.000000_ ;_ * &quot;-&quot;??_ ;_ @_ "/>
    <numFmt numFmtId="239" formatCode="#,##0.000000_);[Red]\(#,##0.000000\)"/>
    <numFmt numFmtId="240" formatCode="_ * #,##0.0000000_ ;_ * \-#,##0.0000000_ ;_ * &quot;-&quot;??_ ;_ @_ "/>
    <numFmt numFmtId="241" formatCode="_ * #,##0.00000000_ ;_ * \-#,##0.00000000_ ;_ * &quot;-&quot;??_ ;_ @_ "/>
    <numFmt numFmtId="242" formatCode="_ * #,##0.000_ ;_ * \(#,##0.000\)_ ;_ * &quot;-&quot;_ ;_ @_ "/>
    <numFmt numFmtId="243" formatCode="_ * #,##0.0000_ ;_ * \(#,##0.0000\)_ ;_ * &quot;-&quot;_ ;_ @_ "/>
    <numFmt numFmtId="244" formatCode="_ * #,##0.00000_ ;_ * \(#,##0.00000\)_ ;_ * &quot;-&quot;_ ;_ @_ "/>
    <numFmt numFmtId="245" formatCode="_ * #,##0.000000_ ;_ * \(#,##0.000000\)_ ;_ * &quot;-&quot;_ ;_ @_ "/>
    <numFmt numFmtId="246" formatCode="0.00_);[Red]\(0.00\)"/>
    <numFmt numFmtId="247" formatCode="&quot;RM&quot;#,##0_);\(&quot;RM&quot;#,##0\)"/>
    <numFmt numFmtId="248" formatCode="&quot;RM&quot;#,##0_);[Red]\(&quot;RM&quot;#,##0\)"/>
    <numFmt numFmtId="249" formatCode="&quot;RM&quot;#,##0.00_);\(&quot;RM&quot;#,##0.00\)"/>
    <numFmt numFmtId="250" formatCode="&quot;RM&quot;#,##0.00_);[Red]\(&quot;RM&quot;#,##0.00\)"/>
    <numFmt numFmtId="251" formatCode="_(&quot;RM&quot;* #,##0_);_(&quot;RM&quot;* \(#,##0\);_(&quot;RM&quot;* &quot;-&quot;_);_(@_)"/>
    <numFmt numFmtId="252" formatCode="_(&quot;RM&quot;* #,##0.00_);_(&quot;RM&quot;* \(#,##0.00\);_(&quot;RM&quot;* &quot;-&quot;??_);_(@_)"/>
    <numFmt numFmtId="253" formatCode="#,##0_ ;\-#,##0\ "/>
    <numFmt numFmtId="254" formatCode="#,##0;[Red]#,##0"/>
    <numFmt numFmtId="255" formatCode="#,##0.0_ ;\-#,##0.0\ "/>
    <numFmt numFmtId="256" formatCode="#,##0.0_);\(#,##0.0\)"/>
    <numFmt numFmtId="257" formatCode="0_);[Red]\(0\)"/>
    <numFmt numFmtId="258" formatCode="_(* #,##0.0_);_(* \(#,##0.0\);_(* &quot;-&quot;_);_(@_)"/>
    <numFmt numFmtId="259" formatCode="_(* #,##0.00_);_(* \(#,##0.00\);_(* &quot;-&quot;_);_(@_)"/>
    <numFmt numFmtId="260" formatCode="_(* #,##0.000_);_(* \(#,##0.000\);_(* &quot;-&quot;_);_(@_)"/>
    <numFmt numFmtId="261" formatCode="_(* #,##0.000_);_(* \(#,##0.000\);_(* &quot;-&quot;???_);_(@_)"/>
    <numFmt numFmtId="262" formatCode="_ &quot;RM&quot;* #,##0.0_ ;_ &quot;RM&quot;* \-#,##0.0_ ;_ &quot;RM&quot;* &quot;-&quot;??_ ;_ @_ "/>
    <numFmt numFmtId="263" formatCode="_ &quot;RM&quot;* #,##0_ ;_ &quot;RM&quot;* \-#,##0_ ;_ &quot;RM&quot;* &quot;-&quot;??_ ;_ @_ "/>
    <numFmt numFmtId="264" formatCode="m/d/yy"/>
  </numFmts>
  <fonts count="9">
    <font>
      <sz val="10"/>
      <name val="Arial"/>
      <family val="0"/>
    </font>
    <font>
      <sz val="8"/>
      <name val="Arial"/>
      <family val="0"/>
    </font>
    <font>
      <sz val="12"/>
      <name val="Helv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1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25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5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horizontal="right" vertical="top"/>
    </xf>
    <xf numFmtId="15" fontId="6" fillId="0" borderId="0" xfId="0" applyNumberFormat="1" applyFont="1" applyAlignment="1" quotePrefix="1">
      <alignment horizontal="center"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/>
    </xf>
    <xf numFmtId="14" fontId="4" fillId="0" borderId="0" xfId="0" applyNumberFormat="1" applyFont="1" applyFill="1" applyBorder="1" applyAlignment="1">
      <alignment horizontal="center" vertical="top"/>
    </xf>
    <xf numFmtId="0" fontId="3" fillId="0" borderId="0" xfId="0" applyFont="1" applyAlignment="1" quotePrefix="1">
      <alignment/>
    </xf>
    <xf numFmtId="181" fontId="3" fillId="0" borderId="0" xfId="15" applyNumberFormat="1" applyFont="1" applyAlignment="1">
      <alignment/>
    </xf>
    <xf numFmtId="181" fontId="3" fillId="0" borderId="0" xfId="0" applyNumberFormat="1" applyFont="1" applyFill="1" applyBorder="1" applyAlignment="1">
      <alignment/>
    </xf>
    <xf numFmtId="181" fontId="3" fillId="0" borderId="0" xfId="15" applyNumberFormat="1" applyFont="1" applyBorder="1" applyAlignment="1">
      <alignment/>
    </xf>
    <xf numFmtId="0" fontId="3" fillId="0" borderId="0" xfId="0" applyFont="1" applyAlignment="1" quotePrefix="1">
      <alignment horizontal="center"/>
    </xf>
    <xf numFmtId="181" fontId="3" fillId="0" borderId="0" xfId="0" applyNumberFormat="1" applyFont="1" applyAlignment="1">
      <alignment/>
    </xf>
    <xf numFmtId="181" fontId="3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81" fontId="3" fillId="0" borderId="1" xfId="15" applyNumberFormat="1" applyFont="1" applyFill="1" applyBorder="1" applyAlignment="1">
      <alignment/>
    </xf>
    <xf numFmtId="181" fontId="3" fillId="0" borderId="1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0" fontId="7" fillId="0" borderId="0" xfId="0" applyFont="1" applyAlignment="1">
      <alignment/>
    </xf>
    <xf numFmtId="3" fontId="3" fillId="0" borderId="0" xfId="15" applyNumberFormat="1" applyFont="1" applyAlignment="1">
      <alignment/>
    </xf>
    <xf numFmtId="3" fontId="3" fillId="0" borderId="0" xfId="15" applyNumberFormat="1" applyFont="1" applyFill="1" applyAlignment="1">
      <alignment/>
    </xf>
    <xf numFmtId="43" fontId="3" fillId="0" borderId="0" xfId="15" applyFont="1" applyAlignment="1">
      <alignment/>
    </xf>
    <xf numFmtId="3" fontId="3" fillId="0" borderId="1" xfId="15" applyNumberFormat="1" applyFont="1" applyFill="1" applyBorder="1" applyAlignment="1">
      <alignment/>
    </xf>
    <xf numFmtId="3" fontId="3" fillId="0" borderId="0" xfId="15" applyNumberFormat="1" applyFont="1" applyFill="1" applyBorder="1" applyAlignment="1">
      <alignment/>
    </xf>
    <xf numFmtId="181" fontId="3" fillId="0" borderId="0" xfId="15" applyNumberFormat="1" applyFont="1" applyFill="1" applyBorder="1" applyAlignment="1">
      <alignment/>
    </xf>
    <xf numFmtId="3" fontId="4" fillId="0" borderId="2" xfId="15" applyNumberFormat="1" applyFont="1" applyFill="1" applyBorder="1" applyAlignment="1">
      <alignment/>
    </xf>
    <xf numFmtId="181" fontId="4" fillId="0" borderId="2" xfId="15" applyNumberFormat="1" applyFont="1" applyFill="1" applyBorder="1" applyAlignment="1">
      <alignment/>
    </xf>
    <xf numFmtId="181" fontId="4" fillId="0" borderId="0" xfId="15" applyNumberFormat="1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3" fontId="3" fillId="0" borderId="3" xfId="15" applyNumberFormat="1" applyFont="1" applyBorder="1" applyAlignment="1">
      <alignment/>
    </xf>
    <xf numFmtId="181" fontId="3" fillId="0" borderId="3" xfId="15" applyNumberFormat="1" applyFont="1" applyFill="1" applyBorder="1" applyAlignment="1">
      <alignment/>
    </xf>
    <xf numFmtId="0" fontId="3" fillId="0" borderId="0" xfId="0" applyFont="1" applyAlignment="1">
      <alignment horizontal="left" indent="1"/>
    </xf>
    <xf numFmtId="43" fontId="3" fillId="0" borderId="4" xfId="15" applyNumberFormat="1" applyFont="1" applyFill="1" applyBorder="1" applyAlignment="1">
      <alignment/>
    </xf>
    <xf numFmtId="43" fontId="3" fillId="0" borderId="0" xfId="15" applyNumberFormat="1" applyFont="1" applyFill="1" applyBorder="1" applyAlignment="1">
      <alignment/>
    </xf>
    <xf numFmtId="0" fontId="8" fillId="0" borderId="0" xfId="0" applyFont="1" applyAlignment="1">
      <alignment/>
    </xf>
    <xf numFmtId="200" fontId="3" fillId="0" borderId="0" xfId="15" applyNumberFormat="1" applyFont="1" applyFill="1" applyBorder="1" applyAlignment="1">
      <alignment/>
    </xf>
    <xf numFmtId="264" fontId="6" fillId="0" borderId="0" xfId="0" applyNumberFormat="1" applyFont="1" applyAlignment="1" quotePrefix="1">
      <alignment horizontal="center"/>
    </xf>
  </cellXfs>
  <cellStyles count="25">
    <cellStyle name="Normal" xfId="0"/>
    <cellStyle name="Comma" xfId="15"/>
    <cellStyle name="Comma [0]" xfId="16"/>
    <cellStyle name="Comma [0]_Cash Flow Statement" xfId="17"/>
    <cellStyle name="Comma [0]_ConsolP&amp;L and BS-RBGROUP310301" xfId="18"/>
    <cellStyle name="Comma [0]_Segmenting Reporting-31122000" xfId="19"/>
    <cellStyle name="Comma_Cash Flow Statement" xfId="20"/>
    <cellStyle name="Comma_ConsolP&amp;L and BS-RBGROUP310301" xfId="21"/>
    <cellStyle name="Comma_Segmenting Reporting-31122000" xfId="22"/>
    <cellStyle name="Currency" xfId="23"/>
    <cellStyle name="Currency [0]" xfId="24"/>
    <cellStyle name="Currency [0]_Book2" xfId="25"/>
    <cellStyle name="Currency [0]_Cash Flow Statement" xfId="26"/>
    <cellStyle name="Currency [0]_ConsolP&amp;L and BS-RBGROUP310301" xfId="27"/>
    <cellStyle name="Currency [0]_Segmenting Reporting-31122000" xfId="28"/>
    <cellStyle name="Currency_Book2" xfId="29"/>
    <cellStyle name="Currency_Cash Flow Statement" xfId="30"/>
    <cellStyle name="Currency_ConsolP&amp;L and BS-RBGROUP310301" xfId="31"/>
    <cellStyle name="Currency_Segmenting Reporting-31122000" xfId="32"/>
    <cellStyle name="Normal_Book2" xfId="33"/>
    <cellStyle name="Normal_Cash Flow Statement" xfId="34"/>
    <cellStyle name="Normal_Consol1199" xfId="35"/>
    <cellStyle name="Normal_ConsolP&amp;L and BS-RBGROUP310301" xfId="36"/>
    <cellStyle name="Normal_Segmenting Reporting-31122000" xfId="37"/>
    <cellStyle name="Percent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4"/>
  <sheetViews>
    <sheetView tabSelected="1" zoomScale="75" zoomScaleNormal="75" workbookViewId="0" topLeftCell="A1">
      <pane xSplit="7" ySplit="8" topLeftCell="H9" activePane="bottomRight" state="frozen"/>
      <selection pane="topLeft" activeCell="E54" sqref="E54"/>
      <selection pane="topRight" activeCell="E54" sqref="E54"/>
      <selection pane="bottomLeft" activeCell="E54" sqref="E54"/>
      <selection pane="bottomRight" activeCell="P27" sqref="P27"/>
    </sheetView>
  </sheetViews>
  <sheetFormatPr defaultColWidth="9.140625" defaultRowHeight="12.75"/>
  <cols>
    <col min="1" max="1" width="2.140625" style="1" customWidth="1"/>
    <col min="2" max="2" width="2.00390625" style="1" customWidth="1"/>
    <col min="3" max="3" width="5.140625" style="1" customWidth="1"/>
    <col min="4" max="4" width="11.57421875" style="1" customWidth="1"/>
    <col min="5" max="5" width="7.57421875" style="1" customWidth="1"/>
    <col min="6" max="6" width="20.8515625" style="1" customWidth="1"/>
    <col min="7" max="7" width="7.140625" style="2" customWidth="1"/>
    <col min="8" max="8" width="1.1484375" style="1" customWidth="1"/>
    <col min="9" max="9" width="16.7109375" style="1" customWidth="1"/>
    <col min="10" max="10" width="21.421875" style="1" bestFit="1" customWidth="1"/>
    <col min="11" max="11" width="16.8515625" style="3" hidden="1" customWidth="1"/>
    <col min="12" max="12" width="0.85546875" style="4" customWidth="1"/>
    <col min="13" max="13" width="0.71875" style="1" customWidth="1"/>
    <col min="14" max="14" width="14.140625" style="1" bestFit="1" customWidth="1"/>
    <col min="15" max="15" width="7.57421875" style="1" bestFit="1" customWidth="1"/>
    <col min="16" max="16384" width="4.140625" style="1" customWidth="1"/>
  </cols>
  <sheetData>
    <row r="1" spans="13:17" ht="14.25">
      <c r="M1" s="3"/>
      <c r="N1" s="3"/>
      <c r="O1" s="3"/>
      <c r="P1" s="3"/>
      <c r="Q1" s="3"/>
    </row>
    <row r="2" spans="1:12" ht="15">
      <c r="A2" s="5" t="s">
        <v>0</v>
      </c>
      <c r="B2" s="6"/>
      <c r="C2" s="6"/>
      <c r="D2" s="6"/>
      <c r="E2" s="6"/>
      <c r="F2" s="6"/>
      <c r="G2" s="7"/>
      <c r="H2" s="6"/>
      <c r="I2" s="6"/>
      <c r="J2" s="6"/>
      <c r="K2" s="8"/>
      <c r="L2" s="9"/>
    </row>
    <row r="3" spans="1:12" ht="15">
      <c r="A3" s="5"/>
      <c r="B3" s="6"/>
      <c r="C3" s="6"/>
      <c r="D3" s="6"/>
      <c r="E3" s="6"/>
      <c r="F3" s="6"/>
      <c r="G3" s="7"/>
      <c r="H3" s="6"/>
      <c r="I3" s="10" t="s">
        <v>1</v>
      </c>
      <c r="J3" s="11" t="s">
        <v>1</v>
      </c>
      <c r="K3" s="11" t="s">
        <v>1</v>
      </c>
      <c r="L3" s="12"/>
    </row>
    <row r="4" spans="1:12" ht="15">
      <c r="A4" s="5"/>
      <c r="B4" s="6"/>
      <c r="C4" s="6"/>
      <c r="D4" s="6"/>
      <c r="E4" s="6"/>
      <c r="F4" s="6"/>
      <c r="G4" s="7"/>
      <c r="H4" s="6"/>
      <c r="I4" s="10" t="s">
        <v>2</v>
      </c>
      <c r="J4" s="11" t="s">
        <v>47</v>
      </c>
      <c r="K4" s="11" t="s">
        <v>3</v>
      </c>
      <c r="L4" s="12"/>
    </row>
    <row r="5" spans="1:12" ht="15">
      <c r="A5" s="5"/>
      <c r="B5" s="6"/>
      <c r="C5" s="6"/>
      <c r="D5" s="6"/>
      <c r="E5" s="6"/>
      <c r="F5" s="6"/>
      <c r="G5" s="7"/>
      <c r="H5" s="6"/>
      <c r="I5" s="11" t="s">
        <v>4</v>
      </c>
      <c r="J5" s="11" t="s">
        <v>48</v>
      </c>
      <c r="K5" s="11" t="s">
        <v>5</v>
      </c>
      <c r="L5" s="12"/>
    </row>
    <row r="6" spans="1:12" ht="15">
      <c r="A6" s="5"/>
      <c r="B6" s="6"/>
      <c r="C6" s="6"/>
      <c r="D6" s="6"/>
      <c r="E6" s="6"/>
      <c r="F6" s="6"/>
      <c r="G6" s="7"/>
      <c r="H6" s="6"/>
      <c r="I6" s="11" t="s">
        <v>6</v>
      </c>
      <c r="J6" s="11" t="s">
        <v>49</v>
      </c>
      <c r="K6" s="11" t="s">
        <v>6</v>
      </c>
      <c r="L6" s="12"/>
    </row>
    <row r="7" spans="1:12" ht="15.75">
      <c r="A7" s="5"/>
      <c r="B7" s="6"/>
      <c r="C7" s="6"/>
      <c r="D7" s="6"/>
      <c r="E7" s="6"/>
      <c r="F7" s="6"/>
      <c r="G7" s="13" t="s">
        <v>7</v>
      </c>
      <c r="H7" s="6"/>
      <c r="I7" s="14" t="s">
        <v>8</v>
      </c>
      <c r="J7" s="48">
        <v>37072</v>
      </c>
      <c r="K7" s="15" t="s">
        <v>9</v>
      </c>
      <c r="L7" s="16"/>
    </row>
    <row r="8" spans="1:12" ht="15">
      <c r="A8" s="5"/>
      <c r="B8" s="6"/>
      <c r="C8" s="6"/>
      <c r="D8" s="6"/>
      <c r="E8" s="6"/>
      <c r="F8" s="6"/>
      <c r="G8" s="7"/>
      <c r="H8" s="6"/>
      <c r="I8" s="17" t="s">
        <v>10</v>
      </c>
      <c r="J8" s="11" t="s">
        <v>10</v>
      </c>
      <c r="K8" s="11" t="s">
        <v>10</v>
      </c>
      <c r="L8" s="12"/>
    </row>
    <row r="9" spans="1:12" ht="16.5" customHeight="1">
      <c r="A9" s="18"/>
      <c r="B9" s="1" t="s">
        <v>11</v>
      </c>
      <c r="I9" s="19">
        <v>30221</v>
      </c>
      <c r="J9" s="19">
        <v>29098</v>
      </c>
      <c r="K9" s="20">
        <v>25642</v>
      </c>
      <c r="L9" s="21"/>
    </row>
    <row r="10" spans="9:12" ht="8.25" customHeight="1">
      <c r="I10" s="19"/>
      <c r="J10" s="19"/>
      <c r="K10" s="20"/>
      <c r="L10" s="21"/>
    </row>
    <row r="11" spans="2:12" ht="14.25" customHeight="1" hidden="1">
      <c r="B11" s="1" t="s">
        <v>12</v>
      </c>
      <c r="I11" s="19"/>
      <c r="J11" s="19"/>
      <c r="K11" s="20"/>
      <c r="L11" s="21"/>
    </row>
    <row r="12" spans="9:12" ht="8.25" customHeight="1" hidden="1">
      <c r="I12" s="19"/>
      <c r="J12" s="19"/>
      <c r="K12" s="20"/>
      <c r="L12" s="21"/>
    </row>
    <row r="13" spans="1:12" ht="14.25">
      <c r="A13" s="18"/>
      <c r="B13" s="1" t="s">
        <v>13</v>
      </c>
      <c r="I13" s="19">
        <v>481.5</v>
      </c>
      <c r="J13" s="19">
        <v>2165</v>
      </c>
      <c r="K13" s="20">
        <v>1851</v>
      </c>
      <c r="L13" s="21"/>
    </row>
    <row r="14" spans="9:12" ht="8.25" customHeight="1">
      <c r="I14" s="19"/>
      <c r="J14" s="19"/>
      <c r="K14" s="20"/>
      <c r="L14" s="21"/>
    </row>
    <row r="15" spans="2:12" ht="14.25">
      <c r="B15" s="1" t="s">
        <v>14</v>
      </c>
      <c r="G15" s="2">
        <v>6</v>
      </c>
      <c r="I15" s="19">
        <v>11</v>
      </c>
      <c r="J15" s="19">
        <v>9</v>
      </c>
      <c r="K15" s="20">
        <v>34</v>
      </c>
      <c r="L15" s="21"/>
    </row>
    <row r="16" spans="9:12" ht="8.25" customHeight="1">
      <c r="I16" s="19"/>
      <c r="J16" s="19"/>
      <c r="K16" s="20"/>
      <c r="L16" s="21"/>
    </row>
    <row r="17" spans="2:12" ht="14.25">
      <c r="B17" s="1" t="s">
        <v>15</v>
      </c>
      <c r="G17" s="2" t="s">
        <v>16</v>
      </c>
      <c r="I17" s="19">
        <v>65858</v>
      </c>
      <c r="J17" s="19">
        <v>67275</v>
      </c>
      <c r="K17" s="20">
        <v>69965</v>
      </c>
      <c r="L17" s="21"/>
    </row>
    <row r="18" spans="9:12" ht="8.25" customHeight="1">
      <c r="I18" s="19"/>
      <c r="J18" s="19"/>
      <c r="K18" s="20"/>
      <c r="L18" s="21"/>
    </row>
    <row r="19" spans="1:14" ht="14.25" hidden="1">
      <c r="A19" s="18"/>
      <c r="B19" s="1" t="s">
        <v>17</v>
      </c>
      <c r="G19" s="22"/>
      <c r="I19" s="19">
        <v>0</v>
      </c>
      <c r="J19" s="19"/>
      <c r="K19" s="20">
        <v>1298</v>
      </c>
      <c r="L19" s="21"/>
      <c r="N19" s="23"/>
    </row>
    <row r="20" spans="7:12" ht="14.25" hidden="1">
      <c r="G20" s="22"/>
      <c r="I20" s="19"/>
      <c r="J20" s="19"/>
      <c r="K20" s="20"/>
      <c r="L20" s="21"/>
    </row>
    <row r="21" spans="1:12" ht="14.25">
      <c r="A21" s="18"/>
      <c r="B21" s="1" t="s">
        <v>18</v>
      </c>
      <c r="I21" s="19"/>
      <c r="J21" s="19"/>
      <c r="K21" s="20"/>
      <c r="L21" s="21"/>
    </row>
    <row r="22" spans="9:12" ht="8.25" customHeight="1">
      <c r="I22" s="19"/>
      <c r="J22" s="19"/>
      <c r="K22" s="20"/>
      <c r="L22" s="21"/>
    </row>
    <row r="23" spans="3:12" ht="14.25">
      <c r="C23" s="1" t="s">
        <v>19</v>
      </c>
      <c r="I23" s="24">
        <v>348</v>
      </c>
      <c r="J23" s="24">
        <v>348</v>
      </c>
      <c r="K23" s="20">
        <v>257</v>
      </c>
      <c r="L23" s="21"/>
    </row>
    <row r="24" spans="1:12" ht="14.25">
      <c r="A24" s="18"/>
      <c r="C24" s="1" t="s">
        <v>20</v>
      </c>
      <c r="G24" s="22"/>
      <c r="I24" s="19">
        <v>357275.4</v>
      </c>
      <c r="J24" s="19">
        <f>152126+1604+149396</f>
        <v>303126</v>
      </c>
      <c r="K24" s="20">
        <f>7116+98309+45707</f>
        <v>151132</v>
      </c>
      <c r="L24" s="21"/>
    </row>
    <row r="25" spans="3:12" ht="14.25">
      <c r="C25" s="1" t="s">
        <v>21</v>
      </c>
      <c r="I25" s="19">
        <v>9372</v>
      </c>
      <c r="J25" s="19">
        <f>9072+125</f>
        <v>9197</v>
      </c>
      <c r="K25" s="20">
        <v>3302</v>
      </c>
      <c r="L25" s="21"/>
    </row>
    <row r="26" spans="2:12" ht="14.25">
      <c r="B26" s="25"/>
      <c r="C26" s="25" t="s">
        <v>22</v>
      </c>
      <c r="D26" s="25"/>
      <c r="E26" s="25"/>
      <c r="I26" s="19">
        <v>14730</v>
      </c>
      <c r="J26" s="19">
        <v>34829</v>
      </c>
      <c r="K26" s="20">
        <v>7959</v>
      </c>
      <c r="L26" s="21"/>
    </row>
    <row r="27" spans="3:12" ht="14.25">
      <c r="C27" s="1" t="s">
        <v>23</v>
      </c>
      <c r="I27" s="19">
        <v>21793.5</v>
      </c>
      <c r="J27" s="19">
        <v>16286</v>
      </c>
      <c r="K27" s="20">
        <v>4033</v>
      </c>
      <c r="L27" s="21"/>
    </row>
    <row r="28" spans="9:12" ht="14.25">
      <c r="I28" s="19"/>
      <c r="J28" s="19"/>
      <c r="K28" s="20"/>
      <c r="L28" s="21"/>
    </row>
    <row r="29" spans="9:15" ht="14.25">
      <c r="I29" s="26">
        <f>SUM(I23:I28)</f>
        <v>403518.9</v>
      </c>
      <c r="J29" s="26">
        <f>SUM(J23:J28)</f>
        <v>363786</v>
      </c>
      <c r="K29" s="27">
        <f>SUM(K23:K28)</f>
        <v>166683</v>
      </c>
      <c r="L29" s="21"/>
      <c r="O29" s="28"/>
    </row>
    <row r="30" spans="2:12" ht="14.25">
      <c r="B30" s="1" t="s">
        <v>24</v>
      </c>
      <c r="C30" s="29"/>
      <c r="I30" s="19"/>
      <c r="J30" s="19"/>
      <c r="K30" s="20"/>
      <c r="L30" s="21"/>
    </row>
    <row r="31" spans="9:12" ht="7.5" customHeight="1">
      <c r="I31" s="19"/>
      <c r="J31" s="19"/>
      <c r="K31" s="20"/>
      <c r="L31" s="21"/>
    </row>
    <row r="32" spans="1:12" ht="14.25">
      <c r="A32" s="18"/>
      <c r="C32" s="1" t="s">
        <v>25</v>
      </c>
      <c r="G32" s="22"/>
      <c r="I32" s="30">
        <f>202966-672.719-263.37489+4257.962</f>
        <v>206287.86810999998</v>
      </c>
      <c r="J32" s="30">
        <f>170734+3688</f>
        <v>174422</v>
      </c>
      <c r="K32" s="20">
        <f>7210+54795+1983</f>
        <v>63988</v>
      </c>
      <c r="L32" s="21"/>
    </row>
    <row r="33" spans="3:12" ht="14.25">
      <c r="C33" s="1" t="s">
        <v>26</v>
      </c>
      <c r="I33" s="30">
        <f>20281+769</f>
        <v>21050</v>
      </c>
      <c r="J33" s="30">
        <f>18680+912</f>
        <v>19592</v>
      </c>
      <c r="K33" s="20">
        <v>13407</v>
      </c>
      <c r="L33" s="21"/>
    </row>
    <row r="34" spans="3:12" ht="14.25">
      <c r="C34" s="1" t="s">
        <v>27</v>
      </c>
      <c r="G34" s="2" t="s">
        <v>28</v>
      </c>
      <c r="I34" s="31">
        <v>11765</v>
      </c>
      <c r="J34" s="31">
        <v>13440</v>
      </c>
      <c r="K34" s="20">
        <v>7943</v>
      </c>
      <c r="L34" s="21"/>
    </row>
    <row r="35" spans="3:12" ht="14.25">
      <c r="C35" s="1" t="s">
        <v>29</v>
      </c>
      <c r="G35" s="2" t="s">
        <v>28</v>
      </c>
      <c r="I35" s="30">
        <v>1788</v>
      </c>
      <c r="J35" s="30">
        <v>1462</v>
      </c>
      <c r="K35" s="20">
        <v>758</v>
      </c>
      <c r="L35" s="21"/>
    </row>
    <row r="36" spans="3:12" ht="14.25">
      <c r="C36" s="1" t="s">
        <v>30</v>
      </c>
      <c r="I36" s="30">
        <v>4324</v>
      </c>
      <c r="J36" s="30">
        <v>15927</v>
      </c>
      <c r="K36" s="20">
        <v>6395</v>
      </c>
      <c r="L36" s="21"/>
    </row>
    <row r="37" spans="3:12" ht="14.25">
      <c r="C37" s="1" t="s">
        <v>31</v>
      </c>
      <c r="G37" s="22"/>
      <c r="I37" s="32">
        <v>0</v>
      </c>
      <c r="J37" s="19">
        <v>5688</v>
      </c>
      <c r="K37" s="20">
        <v>0</v>
      </c>
      <c r="L37" s="21"/>
    </row>
    <row r="38" spans="3:15" ht="14.25">
      <c r="C38" s="29"/>
      <c r="F38"/>
      <c r="I38" s="33">
        <f>SUM(I32:I37)</f>
        <v>245214.86810999998</v>
      </c>
      <c r="J38" s="33">
        <f>SUM(J32:J37)</f>
        <v>230531</v>
      </c>
      <c r="K38" s="26">
        <f>SUM(K32:K37)</f>
        <v>92491</v>
      </c>
      <c r="L38" s="21"/>
      <c r="O38" s="28"/>
    </row>
    <row r="39" spans="3:12" ht="14.25" hidden="1">
      <c r="C39" s="29"/>
      <c r="I39" s="30"/>
      <c r="J39" s="30"/>
      <c r="K39" s="20"/>
      <c r="L39" s="21"/>
    </row>
    <row r="40" spans="9:12" ht="14.25">
      <c r="I40" s="30"/>
      <c r="J40" s="30"/>
      <c r="K40" s="20"/>
      <c r="L40" s="21"/>
    </row>
    <row r="41" spans="2:15" ht="14.25">
      <c r="B41" s="1" t="s">
        <v>32</v>
      </c>
      <c r="I41" s="34">
        <f>I29-I38</f>
        <v>158304.03189000004</v>
      </c>
      <c r="J41" s="34">
        <f>J29-J38</f>
        <v>133255</v>
      </c>
      <c r="K41" s="35">
        <f>K29-K38</f>
        <v>74192</v>
      </c>
      <c r="L41" s="21"/>
      <c r="O41" s="28"/>
    </row>
    <row r="42" spans="9:12" ht="8.25" customHeight="1">
      <c r="I42" s="30"/>
      <c r="J42" s="30"/>
      <c r="K42" s="35"/>
      <c r="L42" s="21"/>
    </row>
    <row r="43" spans="9:15" ht="15.75" thickBot="1">
      <c r="I43" s="36">
        <f>SUM(I9:I20)+I41</f>
        <v>254875.53189000004</v>
      </c>
      <c r="J43" s="36">
        <f>SUM(J9:J20)+J41</f>
        <v>231802</v>
      </c>
      <c r="K43" s="37">
        <f>SUM(K9:K20)+K41</f>
        <v>172982</v>
      </c>
      <c r="L43" s="38"/>
      <c r="N43" s="28"/>
      <c r="O43" s="28"/>
    </row>
    <row r="44" spans="9:12" ht="15" thickTop="1">
      <c r="I44" s="30"/>
      <c r="J44" s="30"/>
      <c r="K44" s="20"/>
      <c r="L44" s="21"/>
    </row>
    <row r="45" spans="2:12" ht="14.25">
      <c r="B45" s="39" t="s">
        <v>33</v>
      </c>
      <c r="C45" s="39"/>
      <c r="G45" s="22"/>
      <c r="I45" s="30">
        <v>79000</v>
      </c>
      <c r="J45" s="30">
        <v>79000</v>
      </c>
      <c r="K45" s="20">
        <v>64374</v>
      </c>
      <c r="L45" s="21"/>
    </row>
    <row r="46" spans="2:12" ht="14.25">
      <c r="B46" s="39" t="s">
        <v>34</v>
      </c>
      <c r="C46" s="40"/>
      <c r="I46" s="30"/>
      <c r="J46" s="30"/>
      <c r="K46" s="20"/>
      <c r="L46" s="21"/>
    </row>
    <row r="47" spans="2:12" ht="14.25">
      <c r="B47" s="39"/>
      <c r="C47" s="39" t="s">
        <v>35</v>
      </c>
      <c r="I47" s="30">
        <v>25032.79711</v>
      </c>
      <c r="J47" s="30">
        <v>25033</v>
      </c>
      <c r="K47" s="20">
        <v>402</v>
      </c>
      <c r="L47" s="21"/>
    </row>
    <row r="48" spans="2:12" ht="14.25">
      <c r="B48" s="39"/>
      <c r="C48" s="39" t="s">
        <v>36</v>
      </c>
      <c r="I48" s="30">
        <v>2654.8710097999992</v>
      </c>
      <c r="J48" s="30">
        <v>2655</v>
      </c>
      <c r="K48" s="20">
        <v>2655</v>
      </c>
      <c r="L48" s="21"/>
    </row>
    <row r="49" spans="2:12" ht="14.25">
      <c r="B49" s="39"/>
      <c r="C49" s="39" t="s">
        <v>37</v>
      </c>
      <c r="I49" s="30">
        <v>250</v>
      </c>
      <c r="J49" s="30">
        <v>250</v>
      </c>
      <c r="K49" s="20">
        <v>0</v>
      </c>
      <c r="L49" s="21"/>
    </row>
    <row r="50" spans="2:12" ht="14.25">
      <c r="B50" s="39"/>
      <c r="C50" s="39" t="s">
        <v>38</v>
      </c>
      <c r="I50" s="30">
        <v>2434.107</v>
      </c>
      <c r="J50" s="30">
        <v>2434</v>
      </c>
      <c r="K50" s="20">
        <v>2434</v>
      </c>
      <c r="L50" s="21"/>
    </row>
    <row r="51" spans="2:12" ht="14.25">
      <c r="B51" s="39"/>
      <c r="C51" s="39" t="s">
        <v>39</v>
      </c>
      <c r="I51" s="30">
        <f>99738.653141572-263</f>
        <v>99475.653141572</v>
      </c>
      <c r="J51" s="30">
        <v>75809</v>
      </c>
      <c r="K51" s="20">
        <v>56593</v>
      </c>
      <c r="L51" s="21"/>
    </row>
    <row r="52" spans="2:12" ht="14.25">
      <c r="B52" s="39"/>
      <c r="C52" s="39" t="s">
        <v>40</v>
      </c>
      <c r="I52" s="19">
        <v>-32717.573999999997</v>
      </c>
      <c r="J52" s="19">
        <v>-32718</v>
      </c>
      <c r="K52" s="20">
        <v>-32718</v>
      </c>
      <c r="L52" s="21"/>
    </row>
    <row r="53" spans="9:12" ht="8.25" customHeight="1">
      <c r="I53" s="41"/>
      <c r="J53" s="41"/>
      <c r="K53" s="42"/>
      <c r="L53" s="21"/>
    </row>
    <row r="54" spans="2:12" ht="14.25">
      <c r="B54" s="1" t="s">
        <v>41</v>
      </c>
      <c r="C54" s="39"/>
      <c r="H54" s="35">
        <f>SUM(H45:H52)</f>
        <v>0</v>
      </c>
      <c r="I54" s="34">
        <f>SUM(I45:I52)</f>
        <v>176129.854261372</v>
      </c>
      <c r="J54" s="34">
        <f>SUM(J45:J52)</f>
        <v>152463</v>
      </c>
      <c r="K54" s="35">
        <f>SUM(K45:K52)</f>
        <v>93740</v>
      </c>
      <c r="L54" s="21"/>
    </row>
    <row r="55" spans="3:12" ht="14.25">
      <c r="C55" s="39"/>
      <c r="I55" s="30"/>
      <c r="J55" s="30"/>
      <c r="K55" s="20"/>
      <c r="L55" s="21"/>
    </row>
    <row r="56" spans="2:11" ht="14.25">
      <c r="B56" s="39" t="s">
        <v>42</v>
      </c>
      <c r="C56" s="39"/>
      <c r="I56" s="30">
        <f>5228.378296428+263</f>
        <v>5491.378296428</v>
      </c>
      <c r="J56" s="30">
        <v>4617</v>
      </c>
      <c r="K56" s="20">
        <v>4882</v>
      </c>
    </row>
    <row r="57" spans="1:12" ht="14.25">
      <c r="A57" s="18"/>
      <c r="B57" s="39" t="s">
        <v>43</v>
      </c>
      <c r="C57" s="39"/>
      <c r="G57" s="2" t="s">
        <v>28</v>
      </c>
      <c r="I57" s="30">
        <v>69012.99987</v>
      </c>
      <c r="J57" s="30">
        <v>70744</v>
      </c>
      <c r="K57" s="20">
        <v>72261</v>
      </c>
      <c r="L57" s="21"/>
    </row>
    <row r="58" spans="1:12" ht="14.25">
      <c r="A58" s="18"/>
      <c r="B58" s="39" t="s">
        <v>44</v>
      </c>
      <c r="C58" s="39"/>
      <c r="G58" s="2" t="s">
        <v>28</v>
      </c>
      <c r="I58" s="30">
        <v>3265.915305</v>
      </c>
      <c r="J58" s="30">
        <v>2652</v>
      </c>
      <c r="K58" s="20">
        <v>737</v>
      </c>
      <c r="L58" s="21"/>
    </row>
    <row r="59" spans="1:12" ht="14.25">
      <c r="A59" s="18"/>
      <c r="B59" s="39" t="s">
        <v>45</v>
      </c>
      <c r="C59" s="39"/>
      <c r="I59" s="30">
        <v>975.5474196</v>
      </c>
      <c r="J59" s="30">
        <v>1326</v>
      </c>
      <c r="K59" s="20">
        <v>1362</v>
      </c>
      <c r="L59" s="1"/>
    </row>
    <row r="60" spans="1:12" ht="14.25">
      <c r="A60" s="18"/>
      <c r="B60" s="43"/>
      <c r="C60" s="43"/>
      <c r="I60" s="30"/>
      <c r="J60" s="30"/>
      <c r="K60" s="20"/>
      <c r="L60" s="1"/>
    </row>
    <row r="61" spans="1:12" ht="15.75" thickBot="1">
      <c r="A61" s="18"/>
      <c r="I61" s="37">
        <f>SUM(I54:I59)</f>
        <v>254875.69515240003</v>
      </c>
      <c r="J61" s="37">
        <f>SUM(J54:J59)</f>
        <v>231802</v>
      </c>
      <c r="K61" s="37">
        <f>SUM(K54:K59)</f>
        <v>172982</v>
      </c>
      <c r="L61" s="38"/>
    </row>
    <row r="62" spans="11:12" ht="15" thickTop="1">
      <c r="K62" s="20"/>
      <c r="L62" s="21"/>
    </row>
    <row r="63" spans="1:14" ht="15" thickBot="1">
      <c r="A63" s="18"/>
      <c r="B63" s="1" t="s">
        <v>46</v>
      </c>
      <c r="I63" s="44">
        <f>(I54-I19)/I45</f>
        <v>2.2294918260933163</v>
      </c>
      <c r="J63" s="44">
        <f>(J54-J19)/J45</f>
        <v>1.9299113924050633</v>
      </c>
      <c r="K63" s="44">
        <f>(K54-K19)/K45</f>
        <v>1.4360145400316897</v>
      </c>
      <c r="L63" s="21"/>
      <c r="N63" s="45"/>
    </row>
    <row r="64" spans="11:12" ht="15" thickTop="1">
      <c r="K64" s="35"/>
      <c r="L64" s="21"/>
    </row>
    <row r="65" spans="1:12" ht="14.25">
      <c r="A65" s="46"/>
      <c r="B65" s="46"/>
      <c r="K65" s="47"/>
      <c r="L65" s="21"/>
    </row>
    <row r="66" spans="1:12" ht="14.25">
      <c r="A66" s="46"/>
      <c r="B66" s="46"/>
      <c r="K66" s="35"/>
      <c r="L66" s="21"/>
    </row>
    <row r="67" spans="1:12" ht="14.25">
      <c r="A67" s="46"/>
      <c r="B67" s="46"/>
      <c r="C67" s="46"/>
      <c r="K67" s="35"/>
      <c r="L67" s="21"/>
    </row>
    <row r="68" spans="1:2" ht="14.25">
      <c r="A68" s="46"/>
      <c r="B68" s="46"/>
    </row>
    <row r="69" spans="1:12" ht="14.25">
      <c r="A69" s="46"/>
      <c r="B69" s="46"/>
      <c r="K69" s="35"/>
      <c r="L69" s="21"/>
    </row>
    <row r="70" spans="11:12" ht="14.25">
      <c r="K70" s="35"/>
      <c r="L70" s="21"/>
    </row>
    <row r="71" spans="11:12" ht="14.25">
      <c r="K71" s="35"/>
      <c r="L71" s="21"/>
    </row>
    <row r="72" spans="11:12" ht="14.25">
      <c r="K72" s="35"/>
      <c r="L72" s="21"/>
    </row>
    <row r="73" spans="11:12" ht="14.25">
      <c r="K73" s="35"/>
      <c r="L73" s="21"/>
    </row>
    <row r="74" spans="11:12" ht="14.25">
      <c r="K74" s="35"/>
      <c r="L74" s="21"/>
    </row>
    <row r="75" spans="11:12" ht="14.25">
      <c r="K75" s="35"/>
      <c r="L75" s="21"/>
    </row>
    <row r="76" spans="11:12" ht="14.25">
      <c r="K76" s="35"/>
      <c r="L76" s="21"/>
    </row>
    <row r="77" spans="11:12" ht="14.25">
      <c r="K77" s="35"/>
      <c r="L77" s="21"/>
    </row>
    <row r="78" spans="11:12" ht="14.25">
      <c r="K78" s="35"/>
      <c r="L78" s="21"/>
    </row>
    <row r="79" spans="11:12" ht="14.25">
      <c r="K79" s="35"/>
      <c r="L79" s="21"/>
    </row>
    <row r="80" spans="11:12" ht="14.25">
      <c r="K80" s="35"/>
      <c r="L80" s="21"/>
    </row>
    <row r="81" spans="11:12" ht="14.25">
      <c r="K81" s="35"/>
      <c r="L81" s="21"/>
    </row>
    <row r="82" spans="11:12" ht="14.25">
      <c r="K82" s="35"/>
      <c r="L82" s="21"/>
    </row>
    <row r="83" spans="11:12" ht="14.25">
      <c r="K83" s="35"/>
      <c r="L83" s="21"/>
    </row>
    <row r="84" spans="11:12" ht="14.25">
      <c r="K84" s="35"/>
      <c r="L84" s="21"/>
    </row>
    <row r="85" spans="11:12" ht="14.25">
      <c r="K85" s="35"/>
      <c r="L85" s="21"/>
    </row>
    <row r="86" spans="11:12" ht="14.25">
      <c r="K86" s="35"/>
      <c r="L86" s="21"/>
    </row>
    <row r="87" spans="11:12" ht="14.25">
      <c r="K87" s="35"/>
      <c r="L87" s="21"/>
    </row>
    <row r="88" spans="11:12" ht="14.25">
      <c r="K88" s="35"/>
      <c r="L88" s="21"/>
    </row>
    <row r="89" spans="11:12" ht="14.25">
      <c r="K89" s="35"/>
      <c r="L89" s="21"/>
    </row>
    <row r="90" spans="11:12" ht="14.25">
      <c r="K90" s="35"/>
      <c r="L90" s="21"/>
    </row>
    <row r="91" spans="11:12" ht="14.25">
      <c r="K91" s="35"/>
      <c r="L91" s="21"/>
    </row>
    <row r="92" spans="11:12" ht="14.25">
      <c r="K92" s="35"/>
      <c r="L92" s="21"/>
    </row>
    <row r="93" spans="11:12" ht="14.25">
      <c r="K93" s="35"/>
      <c r="L93" s="21"/>
    </row>
    <row r="94" spans="11:12" ht="14.25">
      <c r="K94" s="35"/>
      <c r="L94" s="21"/>
    </row>
  </sheetData>
  <printOptions horizontalCentered="1"/>
  <pageMargins left="0.61" right="0.31496062992125984" top="0.51" bottom="0.5118110236220472" header="0.2362204724409449" footer="0.1968503937007874"/>
  <pageSetup fitToHeight="1" fitToWidth="1" horizontalDpi="600" verticalDpi="600" orientation="portrait" paperSize="9" scale="72" r:id="rId1"/>
  <headerFooter alignWithMargins="0">
    <oddFooter>&amp;L&amp;A</oddFooter>
  </headerFooter>
  <rowBreaks count="1" manualBreakCount="1">
    <brk id="6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RANHILL  CORPORATE</dc:creator>
  <cp:keywords/>
  <dc:description/>
  <cp:lastModifiedBy>ayaziza</cp:lastModifiedBy>
  <cp:lastPrinted>2002-04-23T08:34:20Z</cp:lastPrinted>
  <dcterms:created xsi:type="dcterms:W3CDTF">2002-02-25T09:47:37Z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